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Workbook______________" hidePivotFieldList="1"/>
  <mc:AlternateContent xmlns:mc="http://schemas.openxmlformats.org/markup-compatibility/2006">
    <mc:Choice Requires="x15">
      <x15ac:absPath xmlns:x15ac="http://schemas.microsoft.com/office/spreadsheetml/2010/11/ac" url="https://3tcoil-my.sharepoint.com/personal/rinat_3-t_co_il/Documents/כנס מבקרים רשויות מקומיות/"/>
    </mc:Choice>
  </mc:AlternateContent>
  <xr:revisionPtr revIDLastSave="164" documentId="8_{57008C80-422E-455F-97D0-5BEEF7276478}" xr6:coauthVersionLast="47" xr6:coauthVersionMax="47" xr10:uidLastSave="{E4B4E866-13FB-4B87-BE04-3ED8A6146A28}"/>
  <bookViews>
    <workbookView xWindow="-108" yWindow="-108" windowWidth="23256" windowHeight="12456" xr2:uid="{00000000-000D-0000-FFFF-FFFF00000000}"/>
  </bookViews>
  <sheets>
    <sheet name="משימות" sheetId="1" r:id="rId1"/>
    <sheet name="עזר" sheetId="2" r:id="rId2"/>
  </sheets>
  <definedNames>
    <definedName name="_xlnm._FilterDatabase" localSheetId="0" hidden="1">משימות!$C$18:$I$18</definedName>
    <definedName name="_xlcn.WorksheetConnection_גרףמפהB9B15" hidden="1">#REF!</definedName>
    <definedName name="DARK">#REF!</definedName>
    <definedName name="LIGHT">#REF!</definedName>
    <definedName name="picture">INDIRECT(#REF!)</definedName>
    <definedName name="picture2">INDIRECT(#REF!)</definedName>
    <definedName name="Slicer_אחריות">#N/A</definedName>
    <definedName name="Slicer_סוג">#N/A</definedName>
    <definedName name="Slicer_סטטוס">#N/A</definedName>
    <definedName name="Slicer_פעילות">#N/A</definedName>
    <definedName name="העיר">#REF!</definedName>
    <definedName name="עיר">#REF!</definedName>
    <definedName name="ר" hidden="1">#REF!</definedName>
    <definedName name="רשימה">#REF!</definedName>
  </definedNames>
  <calcPr calcId="191028"/>
  <pivotCaches>
    <pivotCache cacheId="0" r:id="rId3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  <x14:slicerCache r:id="rId5"/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22" i="1"/>
  <c r="H22" i="1"/>
  <c r="D45" i="1"/>
  <c r="D48" i="1" s="1"/>
  <c r="D49" i="1" s="1"/>
  <c r="C43" i="1"/>
  <c r="G41" i="1" l="1"/>
  <c r="C2" i="2"/>
  <c r="C3" i="2"/>
  <c r="C4" i="2"/>
  <c r="J19" i="1"/>
  <c r="J20" i="1"/>
  <c r="H19" i="1"/>
  <c r="H20" i="1"/>
  <c r="H21" i="1"/>
  <c r="J41" i="1" l="1"/>
  <c r="C5" i="2"/>
  <c r="G2" i="2" s="1"/>
  <c r="G3" i="2" s="1"/>
</calcChain>
</file>

<file path=xl/sharedStrings.xml><?xml version="1.0" encoding="utf-8"?>
<sst xmlns="http://schemas.openxmlformats.org/spreadsheetml/2006/main" count="56" uniqueCount="36">
  <si>
    <t xml:space="preserve">סטטוס </t>
  </si>
  <si>
    <t>טרם החל</t>
  </si>
  <si>
    <t>פעילות</t>
  </si>
  <si>
    <t>סטטוס</t>
  </si>
  <si>
    <t>משימות</t>
  </si>
  <si>
    <t>סה"כ</t>
  </si>
  <si>
    <t>בוצע</t>
  </si>
  <si>
    <t>ספירה</t>
  </si>
  <si>
    <t>% ביצוע</t>
  </si>
  <si>
    <t>השלמה ל-100%</t>
  </si>
  <si>
    <t>נתונים לגרף ביצוע</t>
  </si>
  <si>
    <t>בטיפול</t>
  </si>
  <si>
    <t>סוג</t>
  </si>
  <si>
    <t>שיווק</t>
  </si>
  <si>
    <t>.2</t>
  </si>
  <si>
    <t>אייקון</t>
  </si>
  <si>
    <t>סכום כולל</t>
  </si>
  <si>
    <t>ספירה של פעילות</t>
  </si>
  <si>
    <t>#</t>
  </si>
  <si>
    <t>אחריות</t>
  </si>
  <si>
    <t>סיום מתוכנן</t>
  </si>
  <si>
    <t>חריגה</t>
  </si>
  <si>
    <t>רינת</t>
  </si>
  <si>
    <t>לתאם הקלטות אוריה</t>
  </si>
  <si>
    <t>פרטי</t>
  </si>
  <si>
    <t>גביה</t>
  </si>
  <si>
    <t>לוודא תשלום פלג</t>
  </si>
  <si>
    <t>לוודא תשלום שטראוס</t>
  </si>
  <si>
    <t>ליאל</t>
  </si>
  <si>
    <t>איציק, יוס, אלידע, אוראל, אלרו, קופה</t>
  </si>
  <si>
    <t>ארוחה- איציק יוס אליד</t>
  </si>
  <si>
    <t xml:space="preserve">לפרסם מיתוג </t>
  </si>
  <si>
    <t>אבי</t>
  </si>
  <si>
    <t>עסקי</t>
  </si>
  <si>
    <t>ניהול משימות</t>
  </si>
  <si>
    <t>שירה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</si>
</sst>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0"/>
      <color theme="1" tint="0.34998626667073579"/>
      <name val="Times New Roman"/>
      <family val="2"/>
      <scheme val="major"/>
    </font>
    <font>
      <sz val="24"/>
      <color theme="4" tint="-0.499984740745262"/>
      <name val="Times New Roman"/>
      <family val="2"/>
      <scheme val="major"/>
    </font>
    <font>
      <sz val="14"/>
      <color theme="1" tint="0.34998626667073579"/>
      <name val="Times New Roman"/>
      <family val="2"/>
      <scheme val="maj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8"/>
      <color theme="1"/>
      <name val="Calibri"/>
      <family val="2"/>
    </font>
    <font>
      <sz val="14"/>
      <color rgb="FF005C8D"/>
      <name val="Calibri"/>
      <family val="2"/>
    </font>
    <font>
      <b/>
      <sz val="20"/>
      <color rgb="FF005C8D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8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C8C8C8"/>
      </top>
      <bottom style="medium">
        <color rgb="FFF3F3F3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rgb="FFC8C8C8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5" fillId="0" borderId="0" applyFill="0" applyBorder="0">
      <alignment vertical="center"/>
    </xf>
    <xf numFmtId="0" fontId="2" fillId="0" borderId="0"/>
    <xf numFmtId="0" fontId="6" fillId="0" borderId="0" applyNumberFormat="0" applyFill="0" applyBorder="0" applyAlignment="0" applyProtection="0"/>
    <xf numFmtId="0" fontId="7" fillId="0" borderId="4" applyNumberFormat="0" applyFill="0" applyProtection="0">
      <alignment vertical="center"/>
    </xf>
  </cellStyleXfs>
  <cellXfs count="34">
    <xf numFmtId="0" fontId="0" fillId="0" borderId="0" xfId="0"/>
    <xf numFmtId="0" fontId="3" fillId="2" borderId="1" xfId="0" applyFont="1" applyFill="1" applyBorder="1" applyAlignment="1">
      <alignment horizontal="right" wrapText="1" readingOrder="2"/>
    </xf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 readingOrder="2"/>
    </xf>
    <xf numFmtId="9" fontId="3" fillId="2" borderId="1" xfId="1" applyFont="1" applyFill="1" applyBorder="1" applyAlignment="1">
      <alignment horizontal="center" wrapText="1" readingOrder="2"/>
    </xf>
    <xf numFmtId="0" fontId="4" fillId="3" borderId="0" xfId="0" applyFont="1" applyFill="1" applyAlignment="1">
      <alignment horizontal="right" wrapText="1" readingOrder="2"/>
    </xf>
    <xf numFmtId="0" fontId="4" fillId="3" borderId="0" xfId="0" applyFont="1" applyFill="1" applyAlignment="1">
      <alignment horizontal="center" wrapText="1" readingOrder="2"/>
    </xf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9" fillId="0" borderId="0" xfId="0" applyFont="1" applyAlignment="1">
      <alignment readingOrder="2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5" borderId="0" xfId="0" applyFont="1" applyFill="1" applyAlignment="1">
      <alignment horizontal="center" vertical="center" wrapText="1" readingOrder="2"/>
    </xf>
    <xf numFmtId="0" fontId="12" fillId="5" borderId="0" xfId="0" applyFont="1" applyFill="1" applyAlignment="1">
      <alignment horizontal="center" vertical="center" readingOrder="2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right" vertical="center" wrapText="1" readingOrder="2"/>
    </xf>
    <xf numFmtId="14" fontId="11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10" fillId="0" borderId="0" xfId="0" pivotButton="1" applyFont="1"/>
    <xf numFmtId="0" fontId="10" fillId="0" borderId="0" xfId="0" applyNumberFormat="1" applyFont="1"/>
    <xf numFmtId="0" fontId="10" fillId="0" borderId="0" xfId="0" applyNumberFormat="1" applyFont="1" applyAlignment="1">
      <alignment horizontal="right" vertical="center" wrapText="1" readingOrder="2"/>
    </xf>
    <xf numFmtId="0" fontId="9" fillId="0" borderId="0" xfId="0" applyNumberFormat="1" applyFont="1" applyAlignment="1">
      <alignment horizontal="center"/>
    </xf>
    <xf numFmtId="17" fontId="11" fillId="0" borderId="0" xfId="0" applyNumberFormat="1" applyFont="1" applyAlignment="1">
      <alignment horizontal="center" vertical="center" wrapText="1" readingOrder="2"/>
    </xf>
    <xf numFmtId="0" fontId="11" fillId="0" borderId="0" xfId="0" applyFont="1" applyAlignment="1">
      <alignment readingOrder="2"/>
    </xf>
    <xf numFmtId="0" fontId="1" fillId="0" borderId="0" xfId="0" applyFont="1" applyAlignment="1">
      <alignment horizontal="center"/>
    </xf>
    <xf numFmtId="0" fontId="14" fillId="5" borderId="0" xfId="0" applyFont="1" applyFill="1" applyAlignment="1">
      <alignment horizontal="center" vertical="center" wrapText="1" readingOrder="2"/>
    </xf>
    <xf numFmtId="0" fontId="15" fillId="0" borderId="0" xfId="0" applyFont="1" applyAlignment="1">
      <alignment horizontal="right"/>
    </xf>
    <xf numFmtId="0" fontId="4" fillId="4" borderId="3" xfId="0" applyFont="1" applyFill="1" applyBorder="1" applyAlignment="1">
      <alignment horizontal="center" vertical="center"/>
    </xf>
  </cellXfs>
  <cellStyles count="6">
    <cellStyle name="Normal" xfId="0" builtinId="0"/>
    <cellStyle name="Normal 2" xfId="3" xr:uid="{38BC04F3-588A-483D-946F-7F3B0B6D48AA}"/>
    <cellStyle name="Normal 5" xfId="2" xr:uid="{4A53061D-BA01-4CCA-AAEA-0C819562E4DB}"/>
    <cellStyle name="Percent" xfId="1" builtinId="5"/>
    <cellStyle name="כותרת 1 2" xfId="5" xr:uid="{9E797A57-8200-4F39-ABCB-9212C853FFB6}"/>
    <cellStyle name="כותרת 5" xfId="4" xr:uid="{43F49183-00DA-4208-BD56-AD9A811F91A9}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2" formatCode="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0" formatCode="General"/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right" vertical="center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textRotation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rgb="FF005C8D"/>
        </patternFill>
      </fill>
      <alignment horizontal="center" vertical="center" textRotation="0" wrapText="1" indent="0" justifyLastLine="0" shrinkToFit="0" readingOrder="2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b/>
        <i val="0"/>
        <sz val="10"/>
        <color auto="1"/>
        <name val="Calibri"/>
        <family val="2"/>
        <scheme val="none"/>
      </font>
    </dxf>
    <dxf>
      <font>
        <sz val="8"/>
        <name val="Calibri Light"/>
        <family val="2"/>
        <scheme val="none"/>
      </font>
      <fill>
        <patternFill>
          <bgColor theme="0" tint="-4.9989318521683403E-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0" tint="-4.9989318521683403E-2"/>
          <bgColor rgb="FFF2F2F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border>
        <bottom style="thin">
          <color theme="6"/>
        </bottom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</dxfs>
  <tableStyles count="2" defaultTableStyle="TableStyleMedium2" defaultPivotStyle="PivotStyleLight16">
    <tableStyle name="table nice looking" pivot="0" count="7" xr9:uid="{2F70FC6B-DCC9-4421-BC22-D2134A1B3F31}">
      <tableStyleElement type="wholeTable" dxfId="57"/>
      <tableStyleElement type="headerRow" dxfId="56"/>
      <tableStyleElement type="totalRow" dxfId="55"/>
      <tableStyleElement type="firstColumn" dxfId="54"/>
      <tableStyleElement type="lastColumn" dxfId="53"/>
      <tableStyleElement type="firstRowStripe" dxfId="52"/>
      <tableStyleElement type="firstColumnStripe" dxfId="51"/>
    </tableStyle>
    <tableStyle name="YES" pivot="0" table="0" count="10" xr9:uid="{EBF03FAD-539C-4C94-9D78-4638030BBE6F}">
      <tableStyleElement type="wholeTable" dxfId="50"/>
      <tableStyleElement type="headerRow" dxfId="49"/>
    </tableStyle>
  </tableStyles>
  <colors>
    <mruColors>
      <color rgb="FF005C8D"/>
      <color rgb="FF1F4D77"/>
      <color rgb="FF9ED318"/>
      <color rgb="FF0094D0"/>
      <color rgb="FF004975"/>
      <color rgb="FF16C3D3"/>
    </mruColors>
  </colors>
  <extLst>
    <ext xmlns:x14="http://schemas.microsoft.com/office/spreadsheetml/2009/9/main" uri="{46F421CA-312F-682f-3DD2-61675219B42D}">
      <x14:dxfs count="8">
        <dxf>
          <font>
            <sz val="10"/>
            <name val="Calibri Light"/>
            <family val="2"/>
            <scheme val="none"/>
          </font>
          <border>
            <left style="thin">
              <color auto="1"/>
            </left>
            <right style="thin">
              <color auto="1"/>
            </right>
            <top style="thin">
              <color auto="1"/>
            </top>
            <bottom style="thin">
              <color auto="1"/>
            </bottom>
          </border>
        </dxf>
        <dxf>
          <font>
            <sz val="10"/>
            <name val="Calibri Light"/>
            <family val="2"/>
            <scheme val="none"/>
          </font>
        </dxf>
        <dxf>
          <font>
            <sz val="10"/>
            <color theme="0" tint="-4.9989318521683403E-2"/>
            <name val="Calibri Light"/>
            <family val="2"/>
            <scheme val="none"/>
          </font>
          <fill>
            <patternFill>
              <bgColor theme="1"/>
            </patternFill>
          </fill>
        </dxf>
        <dxf>
          <font>
            <sz val="10"/>
            <name val="Calibri Light"/>
            <family val="2"/>
            <scheme val="none"/>
          </font>
        </dxf>
        <dxf>
          <font>
            <sz val="10"/>
            <color auto="1"/>
            <name val="Calibri Light"/>
            <family val="2"/>
            <scheme val="none"/>
          </font>
          <fill>
            <patternFill>
              <bgColor theme="0" tint="-0.14996795556505021"/>
            </patternFill>
          </fill>
        </dxf>
        <dxf>
          <font>
            <b/>
            <i val="0"/>
            <sz val="9"/>
            <color theme="1"/>
            <name val="Calibri Light"/>
            <family val="2"/>
            <scheme val="none"/>
          </font>
          <fill>
            <patternFill>
              <bgColor rgb="FF9ED318"/>
            </patternFill>
          </fill>
        </dxf>
        <dxf>
          <font>
            <sz val="10"/>
            <color theme="0" tint="-0.499984740745262"/>
            <name val="Calibri Light"/>
            <family val="2"/>
            <scheme val="none"/>
          </font>
          <border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</border>
        </dxf>
        <dxf>
          <font>
            <sz val="10"/>
            <color theme="1"/>
            <name val="Calibri Light"/>
            <family val="2"/>
            <scheme val="none"/>
          </font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YES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calcChain" Target="calcChain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 b="1">
                <a:solidFill>
                  <a:schemeClr val="accent5">
                    <a:lumMod val="50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סטטוס ביצוע</a:t>
            </a:r>
          </a:p>
        </c:rich>
      </c:tx>
      <c:layout>
        <c:manualLayout>
          <c:xMode val="edge"/>
          <c:yMode val="edge"/>
          <c:x val="0.17598542799638697"/>
          <c:y val="7.1709626040334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24596177847406236"/>
          <c:y val="0.40902146847028736"/>
          <c:w val="0.34287384797592318"/>
          <c:h val="0.5130627902281444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62E-472D-B071-A8D967CA114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2E-472D-B071-A8D967CA114C}"/>
              </c:ext>
            </c:extLst>
          </c:dPt>
          <c:dLbls>
            <c:dLbl>
              <c:idx val="0"/>
              <c:layout>
                <c:manualLayout>
                  <c:x val="-7.6982209871566593E-2"/>
                  <c:y val="0.112729097965318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817583772123745"/>
                      <c:h val="0.3328140072234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62E-472D-B071-A8D967CA11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עזר!$G$2:$G$3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72D-B071-A8D967CA1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[קובץ ניהול משימות.xlsx]משימות!PivotTable1</c:name>
    <c:fmtId val="1"/>
  </c:pivotSource>
  <c:chart>
    <c:autoTitleDeleted val="1"/>
    <c:pivotFmts>
      <c:pivotFmt>
        <c:idx val="0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"/>
              <c:y val="0.2631314244770854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1.029095862305353E-2"/>
              <c:y val="0.2631314244770854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"/>
              <c:y val="0.2456320445338550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4809980944162809E-2"/>
          <c:y val="9.3716688480226587E-2"/>
          <c:w val="0.91407902779275874"/>
          <c:h val="0.70379824279531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משימות!$O$21:$O$22</c:f>
              <c:strCache>
                <c:ptCount val="1"/>
                <c:pt idx="0">
                  <c:v>סה"כ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1"/>
                  </a:gs>
                  <a:gs pos="100000">
                    <a:schemeClr val="accent1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91F-41EB-9F1B-F5C1EF024345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1"/>
                  </a:gs>
                  <a:gs pos="100000">
                    <a:schemeClr val="accent1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1F-41EB-9F1B-F5C1EF024345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chemeClr val="accent1"/>
                  </a:gs>
                  <a:gs pos="100000">
                    <a:schemeClr val="accent1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AF9-4333-AF08-8B3C6D65B30D}"/>
              </c:ext>
            </c:extLst>
          </c:dPt>
          <c:dLbls>
            <c:dLbl>
              <c:idx val="0"/>
              <c:layout>
                <c:manualLayout>
                  <c:x val="0"/>
                  <c:y val="0.245632044533855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1F-41EB-9F1B-F5C1EF024345}"/>
                </c:ext>
              </c:extLst>
            </c:dLbl>
            <c:dLbl>
              <c:idx val="1"/>
              <c:layout>
                <c:manualLayout>
                  <c:x val="1.029095862305353E-2"/>
                  <c:y val="0.263131424477085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1F-41EB-9F1B-F5C1EF024345}"/>
                </c:ext>
              </c:extLst>
            </c:dLbl>
            <c:dLbl>
              <c:idx val="2"/>
              <c:layout>
                <c:manualLayout>
                  <c:x val="0"/>
                  <c:y val="0.263131424477085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F9-4333-AF08-8B3C6D65B3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משימות!$N$23:$N$26</c:f>
              <c:strCache>
                <c:ptCount val="3"/>
                <c:pt idx="0">
                  <c:v>בוצע</c:v>
                </c:pt>
                <c:pt idx="1">
                  <c:v>בטיפול</c:v>
                </c:pt>
                <c:pt idx="2">
                  <c:v>טרם החל</c:v>
                </c:pt>
              </c:strCache>
            </c:strRef>
          </c:cat>
          <c:val>
            <c:numRef>
              <c:f>משימות!$O$23:$O$26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3-46CC-ACB9-5CAA061D60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9457295"/>
        <c:axId val="79448559"/>
      </c:barChart>
      <c:catAx>
        <c:axId val="7945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he-IL"/>
          </a:p>
        </c:txPr>
        <c:crossAx val="79448559"/>
        <c:crosses val="autoZero"/>
        <c:auto val="1"/>
        <c:lblAlgn val="ctr"/>
        <c:lblOffset val="100"/>
        <c:noMultiLvlLbl val="0"/>
      </c:catAx>
      <c:valAx>
        <c:axId val="79448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9457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[קובץ ניהול משימות.xlsx]משימות!PivotTable2</c:name>
    <c:fmtId val="6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0">
              <a:spAutoFit/>
            </a:bodyPr>
            <a:lstStyle/>
            <a:p>
              <a:pPr algn="ctr">
                <a:defRPr lang="en-US" sz="900" b="1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277139208173691E-2"/>
          <c:y val="0.14666666666666667"/>
          <c:w val="0.95087790750294143"/>
          <c:h val="0.4795559055118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משימות!$Q$21:$Q$22</c:f>
              <c:strCache>
                <c:ptCount val="1"/>
                <c:pt idx="0">
                  <c:v>סה"כ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משימות!$P$23:$P$25</c:f>
              <c:strCache>
                <c:ptCount val="2"/>
                <c:pt idx="0">
                  <c:v>פרטי</c:v>
                </c:pt>
                <c:pt idx="1">
                  <c:v>עסקי</c:v>
                </c:pt>
              </c:strCache>
            </c:strRef>
          </c:cat>
          <c:val>
            <c:numRef>
              <c:f>משימות!$Q$23:$Q$25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4-418A-83A6-44976ED01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79457295"/>
        <c:axId val="79448559"/>
      </c:barChart>
      <c:catAx>
        <c:axId val="79457295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e-IL"/>
          </a:p>
        </c:txPr>
        <c:crossAx val="79448559"/>
        <c:crosses val="autoZero"/>
        <c:auto val="1"/>
        <c:lblAlgn val="ctr"/>
        <c:lblOffset val="100"/>
        <c:noMultiLvlLbl val="0"/>
      </c:catAx>
      <c:valAx>
        <c:axId val="79448559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9457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41960</xdr:colOff>
      <xdr:row>3</xdr:row>
      <xdr:rowOff>121920</xdr:rowOff>
    </xdr:from>
    <xdr:to>
      <xdr:col>3</xdr:col>
      <xdr:colOff>1943101</xdr:colOff>
      <xdr:row>10</xdr:row>
      <xdr:rowOff>30480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פעילות">
              <a:extLst>
                <a:ext uri="{FF2B5EF4-FFF2-40B4-BE49-F238E27FC236}">
                  <a16:creationId xmlns:a16="http://schemas.microsoft.com/office/drawing/2014/main" id="{43FFD563-203D-6B5D-C3D0-C7B07547A34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פעילות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83071759" y="800100"/>
              <a:ext cx="3531821" cy="11734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אינם נתמכים בגירסה זו של Excel.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457453</xdr:colOff>
      <xdr:row>3</xdr:row>
      <xdr:rowOff>129540</xdr:rowOff>
    </xdr:from>
    <xdr:to>
      <xdr:col>6</xdr:col>
      <xdr:colOff>7620</xdr:colOff>
      <xdr:row>9</xdr:row>
      <xdr:rowOff>160020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סטטוס ">
              <a:extLst>
                <a:ext uri="{FF2B5EF4-FFF2-40B4-BE49-F238E27FC236}">
                  <a16:creationId xmlns:a16="http://schemas.microsoft.com/office/drawing/2014/main" id="{DB8750B6-D66C-D8C6-E041-0C96962F97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סטטוס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79589420" y="807720"/>
              <a:ext cx="1737107" cy="11125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אינם נתמכים בגירסה זו של Excel.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>
    <xdr:from>
      <xdr:col>2</xdr:col>
      <xdr:colOff>33617</xdr:colOff>
      <xdr:row>11</xdr:row>
      <xdr:rowOff>125224</xdr:rowOff>
    </xdr:from>
    <xdr:to>
      <xdr:col>3</xdr:col>
      <xdr:colOff>3314700</xdr:colOff>
      <xdr:row>15</xdr:row>
      <xdr:rowOff>99728</xdr:rowOff>
    </xdr:to>
    <xdr:grpSp>
      <xdr:nvGrpSpPr>
        <xdr:cNvPr id="59" name="קבוצה 58">
          <a:extLst>
            <a:ext uri="{FF2B5EF4-FFF2-40B4-BE49-F238E27FC236}">
              <a16:creationId xmlns:a16="http://schemas.microsoft.com/office/drawing/2014/main" id="{AC5E5923-D316-09AE-5EC4-2478D0ECE0B8}"/>
            </a:ext>
          </a:extLst>
        </xdr:cNvPr>
        <xdr:cNvGrpSpPr/>
      </xdr:nvGrpSpPr>
      <xdr:grpSpPr>
        <a:xfrm>
          <a:off x="11004461792" y="2224188"/>
          <a:ext cx="4825172" cy="715722"/>
          <a:chOff x="10986250494" y="1748284"/>
          <a:chExt cx="5276329" cy="789844"/>
        </a:xfrm>
      </xdr:grpSpPr>
      <xdr:grpSp>
        <xdr:nvGrpSpPr>
          <xdr:cNvPr id="37" name="קבוצה 36">
            <a:extLst>
              <a:ext uri="{FF2B5EF4-FFF2-40B4-BE49-F238E27FC236}">
                <a16:creationId xmlns:a16="http://schemas.microsoft.com/office/drawing/2014/main" id="{D9FEC2FB-D482-2486-90E9-906922AF1CF5}"/>
              </a:ext>
            </a:extLst>
          </xdr:cNvPr>
          <xdr:cNvGrpSpPr/>
        </xdr:nvGrpSpPr>
        <xdr:grpSpPr>
          <a:xfrm>
            <a:off x="10989089719" y="1751609"/>
            <a:ext cx="1097090" cy="706114"/>
            <a:chOff x="10988333018" y="1669819"/>
            <a:chExt cx="1097090" cy="706114"/>
          </a:xfrm>
        </xdr:grpSpPr>
        <xdr:sp macro="" textlink="J41">
          <xdr:nvSpPr>
            <xdr:cNvPr id="8" name="מלבן: פינות מעוגלות 7">
              <a:extLst>
                <a:ext uri="{FF2B5EF4-FFF2-40B4-BE49-F238E27FC236}">
                  <a16:creationId xmlns:a16="http://schemas.microsoft.com/office/drawing/2014/main" id="{A2BA38F0-2AB6-41B8-AFB6-7191C37959AD}"/>
                </a:ext>
              </a:extLst>
            </xdr:cNvPr>
            <xdr:cNvSpPr/>
          </xdr:nvSpPr>
          <xdr:spPr>
            <a:xfrm>
              <a:off x="10988333018" y="1923874"/>
              <a:ext cx="1080000" cy="452059"/>
            </a:xfrm>
            <a:prstGeom prst="roundRect">
              <a:avLst/>
            </a:prstGeom>
            <a:solidFill>
              <a:srgbClr val="ECECE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marL="0" indent="0" algn="ctr" rtl="1"/>
              <a:fld id="{3D4A6B6A-E90A-4C7E-A49C-CAF5970EB704}" type="TxLink">
                <a:rPr lang="en-US" sz="1800" b="1" i="0" u="none" strike="noStrike">
                  <a:solidFill>
                    <a:srgbClr val="C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pPr marL="0" indent="0" algn="ctr" rtl="1"/>
                <a:t>0</a:t>
              </a:fld>
              <a:endParaRPr lang="he-IL" sz="4400" b="1" i="0" u="none" strike="noStrike">
                <a:solidFill>
                  <a:srgbClr val="C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9" name="תיבת טקסט 8">
              <a:extLst>
                <a:ext uri="{FF2B5EF4-FFF2-40B4-BE49-F238E27FC236}">
                  <a16:creationId xmlns:a16="http://schemas.microsoft.com/office/drawing/2014/main" id="{A3FAD417-38D7-4970-AF72-E22FCBB9C2CF}"/>
                </a:ext>
              </a:extLst>
            </xdr:cNvPr>
            <xdr:cNvSpPr txBox="1"/>
          </xdr:nvSpPr>
          <xdr:spPr>
            <a:xfrm>
              <a:off x="10988350108" y="1669819"/>
              <a:ext cx="1080000" cy="22602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rIns="36000" rtlCol="1" anchor="ctr"/>
            <a:lstStyle/>
            <a:p>
              <a:pPr marL="0" indent="0" algn="ctr" rtl="1"/>
              <a:r>
                <a:rPr lang="he-IL" sz="1400" b="1" baseline="0">
                  <a:solidFill>
                    <a:schemeClr val="accent5">
                      <a:lumMod val="50000"/>
                    </a:schemeClr>
                  </a:solidFill>
                  <a:latin typeface="Calibri Light" panose="020F0302020204030204" pitchFamily="34" charset="0"/>
                  <a:ea typeface="Calibri Light" panose="020F0302020204030204" pitchFamily="34" charset="0"/>
                  <a:cs typeface="Calibri Light" panose="020F0302020204030204" pitchFamily="34" charset="0"/>
                </a:rPr>
                <a:t>בחריגה</a:t>
              </a:r>
              <a:endParaRPr lang="he-IL" sz="1400" b="1">
                <a:solidFill>
                  <a:schemeClr val="accent5">
                    <a:lumMod val="50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endParaRPr>
            </a:p>
          </xdr:txBody>
        </xdr:sp>
      </xdr:grpSp>
      <xdr:cxnSp macro="">
        <xdr:nvCxnSpPr>
          <xdr:cNvPr id="11" name="מחבר ישר 10">
            <a:extLst>
              <a:ext uri="{FF2B5EF4-FFF2-40B4-BE49-F238E27FC236}">
                <a16:creationId xmlns:a16="http://schemas.microsoft.com/office/drawing/2014/main" id="{CEFB9128-AD92-483A-B03C-F5379E1E0087}"/>
              </a:ext>
            </a:extLst>
          </xdr:cNvPr>
          <xdr:cNvCxnSpPr/>
        </xdr:nvCxnSpPr>
        <xdr:spPr>
          <a:xfrm>
            <a:off x="10990315524" y="1831224"/>
            <a:ext cx="0" cy="706904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6" name="קבוצה 35">
            <a:extLst>
              <a:ext uri="{FF2B5EF4-FFF2-40B4-BE49-F238E27FC236}">
                <a16:creationId xmlns:a16="http://schemas.microsoft.com/office/drawing/2014/main" id="{376E47CB-29A6-0C39-7B48-00FB3CB2CB85}"/>
              </a:ext>
            </a:extLst>
          </xdr:cNvPr>
          <xdr:cNvGrpSpPr/>
        </xdr:nvGrpSpPr>
        <xdr:grpSpPr>
          <a:xfrm>
            <a:off x="10990444242" y="1759455"/>
            <a:ext cx="1082581" cy="698042"/>
            <a:chOff x="10989773682" y="1685511"/>
            <a:chExt cx="1082581" cy="698042"/>
          </a:xfrm>
        </xdr:grpSpPr>
        <xdr:sp macro="" textlink="G41">
          <xdr:nvSpPr>
            <xdr:cNvPr id="10" name="מלבן: פינות מעוגלות 9">
              <a:extLst>
                <a:ext uri="{FF2B5EF4-FFF2-40B4-BE49-F238E27FC236}">
                  <a16:creationId xmlns:a16="http://schemas.microsoft.com/office/drawing/2014/main" id="{1A154EA2-7C6D-4C9C-95E2-209048CF4C29}"/>
                </a:ext>
              </a:extLst>
            </xdr:cNvPr>
            <xdr:cNvSpPr/>
          </xdr:nvSpPr>
          <xdr:spPr>
            <a:xfrm>
              <a:off x="10989773682" y="1931494"/>
              <a:ext cx="1080000" cy="452059"/>
            </a:xfrm>
            <a:prstGeom prst="roundRect">
              <a:avLst/>
            </a:prstGeom>
            <a:solidFill>
              <a:srgbClr val="ECECE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marL="0" indent="0" algn="ctr" rtl="1"/>
              <a:fld id="{8F19B56E-B91B-4D9B-B43B-E4D25F72989D}" type="TxLink">
                <a:rPr lang="en-US" sz="1600" b="1" i="0" u="none" strike="noStrike">
                  <a:solidFill>
                    <a:srgbClr val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pPr marL="0" indent="0" algn="ctr" rtl="1"/>
                <a:t>2</a:t>
              </a:fld>
              <a:endParaRPr lang="he-IL" sz="5400" b="1" i="0" u="none" strike="noStrike">
                <a:solidFill>
                  <a:srgbClr val="FF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2" name="תיבת טקסט 11">
              <a:extLst>
                <a:ext uri="{FF2B5EF4-FFF2-40B4-BE49-F238E27FC236}">
                  <a16:creationId xmlns:a16="http://schemas.microsoft.com/office/drawing/2014/main" id="{D8E9307D-E130-44C8-A348-5F902A086F1C}"/>
                </a:ext>
              </a:extLst>
            </xdr:cNvPr>
            <xdr:cNvSpPr txBox="1"/>
          </xdr:nvSpPr>
          <xdr:spPr>
            <a:xfrm>
              <a:off x="10989776263" y="1685511"/>
              <a:ext cx="1080000" cy="21927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rIns="36000" rtlCol="1" anchor="ctr"/>
            <a:lstStyle/>
            <a:p>
              <a:pPr marL="0" indent="0" algn="ctr" rtl="1"/>
              <a:r>
                <a:rPr lang="he-IL" sz="1400" b="1">
                  <a:solidFill>
                    <a:schemeClr val="accent5">
                      <a:lumMod val="50000"/>
                    </a:schemeClr>
                  </a:solidFill>
                  <a:latin typeface="Calibri Light" panose="020F0302020204030204" pitchFamily="34" charset="0"/>
                  <a:ea typeface="Calibri Light" panose="020F0302020204030204" pitchFamily="34" charset="0"/>
                  <a:cs typeface="Calibri Light" panose="020F0302020204030204" pitchFamily="34" charset="0"/>
                </a:rPr>
                <a:t>סה"כ משימות</a:t>
              </a:r>
            </a:p>
          </xdr:txBody>
        </xdr:sp>
      </xdr:grpSp>
      <xdr:grpSp>
        <xdr:nvGrpSpPr>
          <xdr:cNvPr id="38" name="קבוצה 37">
            <a:extLst>
              <a:ext uri="{FF2B5EF4-FFF2-40B4-BE49-F238E27FC236}">
                <a16:creationId xmlns:a16="http://schemas.microsoft.com/office/drawing/2014/main" id="{F75C3F75-A195-7365-95C4-5ADE14D9F9F3}"/>
              </a:ext>
            </a:extLst>
          </xdr:cNvPr>
          <xdr:cNvGrpSpPr/>
        </xdr:nvGrpSpPr>
        <xdr:grpSpPr>
          <a:xfrm>
            <a:off x="10987719960" y="1748284"/>
            <a:ext cx="1112329" cy="720384"/>
            <a:chOff x="10986880380" y="1663169"/>
            <a:chExt cx="1112329" cy="720384"/>
          </a:xfrm>
        </xdr:grpSpPr>
        <xdr:sp macro="" textlink="עזר!$C$3">
          <xdr:nvSpPr>
            <xdr:cNvPr id="13" name="מלבן: פינות מעוגלות 12">
              <a:extLst>
                <a:ext uri="{FF2B5EF4-FFF2-40B4-BE49-F238E27FC236}">
                  <a16:creationId xmlns:a16="http://schemas.microsoft.com/office/drawing/2014/main" id="{6313B954-DCAE-4D9F-86F4-962735FED86C}"/>
                </a:ext>
              </a:extLst>
            </xdr:cNvPr>
            <xdr:cNvSpPr/>
          </xdr:nvSpPr>
          <xdr:spPr>
            <a:xfrm>
              <a:off x="10986880380" y="1931494"/>
              <a:ext cx="1080000" cy="452059"/>
            </a:xfrm>
            <a:prstGeom prst="roundRect">
              <a:avLst/>
            </a:prstGeom>
            <a:solidFill>
              <a:srgbClr val="ECECEC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marL="0" indent="0" algn="ctr" rtl="1"/>
              <a:fld id="{1E9E64F6-FE80-4B50-932E-03C0FF1682E5}" type="TxLink">
                <a:rPr lang="en-US" sz="1600" b="1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marL="0" indent="0" algn="ctr" rtl="1"/>
                <a:t>1</a:t>
              </a:fld>
              <a:endParaRPr lang="he-IL" sz="2800" b="1" i="0" u="none" strike="noStrike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4" name="תיבת טקסט 13">
              <a:extLst>
                <a:ext uri="{FF2B5EF4-FFF2-40B4-BE49-F238E27FC236}">
                  <a16:creationId xmlns:a16="http://schemas.microsoft.com/office/drawing/2014/main" id="{BB00382D-FD06-43FF-91AD-3B89B6944614}"/>
                </a:ext>
              </a:extLst>
            </xdr:cNvPr>
            <xdr:cNvSpPr txBox="1"/>
          </xdr:nvSpPr>
          <xdr:spPr>
            <a:xfrm>
              <a:off x="10986912709" y="1663169"/>
              <a:ext cx="1080000" cy="22602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rIns="36000" rtlCol="1" anchor="ctr"/>
            <a:lstStyle/>
            <a:p>
              <a:pPr marL="0" indent="0" algn="ctr" rtl="1"/>
              <a:r>
                <a:rPr lang="he-IL" sz="1400" b="1" baseline="0">
                  <a:solidFill>
                    <a:schemeClr val="accent5">
                      <a:lumMod val="50000"/>
                    </a:schemeClr>
                  </a:solidFill>
                  <a:latin typeface="Calibri Light" panose="020F0302020204030204" pitchFamily="34" charset="0"/>
                  <a:ea typeface="Calibri Light" panose="020F0302020204030204" pitchFamily="34" charset="0"/>
                  <a:cs typeface="Calibri Light" panose="020F0302020204030204" pitchFamily="34" charset="0"/>
                </a:rPr>
                <a:t> בעבודה</a:t>
              </a:r>
              <a:endParaRPr lang="he-IL" sz="1400" b="1">
                <a:solidFill>
                  <a:schemeClr val="accent5">
                    <a:lumMod val="50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endParaRPr>
            </a:p>
          </xdr:txBody>
        </xdr:sp>
      </xdr:grpSp>
      <xdr:cxnSp macro="">
        <xdr:nvCxnSpPr>
          <xdr:cNvPr id="15" name="מחבר ישר 14">
            <a:extLst>
              <a:ext uri="{FF2B5EF4-FFF2-40B4-BE49-F238E27FC236}">
                <a16:creationId xmlns:a16="http://schemas.microsoft.com/office/drawing/2014/main" id="{40DA0789-AEF4-4258-B8C1-214BD8B4679D}"/>
              </a:ext>
            </a:extLst>
          </xdr:cNvPr>
          <xdr:cNvCxnSpPr/>
        </xdr:nvCxnSpPr>
        <xdr:spPr>
          <a:xfrm>
            <a:off x="10988961004" y="1831224"/>
            <a:ext cx="0" cy="706904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9" name="קבוצה 38">
            <a:extLst>
              <a:ext uri="{FF2B5EF4-FFF2-40B4-BE49-F238E27FC236}">
                <a16:creationId xmlns:a16="http://schemas.microsoft.com/office/drawing/2014/main" id="{B0642AC9-F0B5-511E-E531-8247937FD02D}"/>
              </a:ext>
            </a:extLst>
          </xdr:cNvPr>
          <xdr:cNvGrpSpPr/>
        </xdr:nvGrpSpPr>
        <xdr:grpSpPr>
          <a:xfrm>
            <a:off x="10986250494" y="1759229"/>
            <a:ext cx="1224000" cy="713734"/>
            <a:chOff x="10985413386" y="1669819"/>
            <a:chExt cx="1224000" cy="713734"/>
          </a:xfrm>
        </xdr:grpSpPr>
        <xdr:sp macro="" textlink="עזר!$C$4">
          <xdr:nvSpPr>
            <xdr:cNvPr id="16" name="מלבן: פינות מעוגלות 15">
              <a:extLst>
                <a:ext uri="{FF2B5EF4-FFF2-40B4-BE49-F238E27FC236}">
                  <a16:creationId xmlns:a16="http://schemas.microsoft.com/office/drawing/2014/main" id="{E607EB67-A83E-41FD-9D7C-8A1F69E67696}"/>
                </a:ext>
              </a:extLst>
            </xdr:cNvPr>
            <xdr:cNvSpPr/>
          </xdr:nvSpPr>
          <xdr:spPr>
            <a:xfrm>
              <a:off x="10985485386" y="1931494"/>
              <a:ext cx="1080000" cy="452059"/>
            </a:xfrm>
            <a:prstGeom prst="roundRect">
              <a:avLst/>
            </a:prstGeom>
            <a:solidFill>
              <a:schemeClr val="bg1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marL="0" indent="0" algn="ctr" rtl="1"/>
              <a:fld id="{E51062E7-8DCB-4C45-BC1E-ACE8B9AEFF81}" type="TxLink">
                <a:rPr lang="en-US" sz="1400" b="1" i="0" u="none" strike="noStrike">
                  <a:solidFill>
                    <a:schemeClr val="bg1"/>
                  </a:solidFill>
                  <a:latin typeface="Calibri"/>
                  <a:ea typeface="Calibri"/>
                  <a:cs typeface="Calibri"/>
                </a:rPr>
                <a:pPr marL="0" indent="0" algn="ctr" rtl="1"/>
                <a:t>1</a:t>
              </a:fld>
              <a:endParaRPr lang="he-IL" sz="1400" b="1" i="0" u="none" strike="noStrike">
                <a:solidFill>
                  <a:schemeClr val="bg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  <xdr:sp macro="" textlink="">
          <xdr:nvSpPr>
            <xdr:cNvPr id="17" name="תיבת טקסט 16">
              <a:extLst>
                <a:ext uri="{FF2B5EF4-FFF2-40B4-BE49-F238E27FC236}">
                  <a16:creationId xmlns:a16="http://schemas.microsoft.com/office/drawing/2014/main" id="{374A988C-FD3A-433D-A685-AFBAA0937B40}"/>
                </a:ext>
              </a:extLst>
            </xdr:cNvPr>
            <xdr:cNvSpPr txBox="1"/>
          </xdr:nvSpPr>
          <xdr:spPr>
            <a:xfrm>
              <a:off x="10985413386" y="1669819"/>
              <a:ext cx="1224000" cy="22602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rIns="36000" rtlCol="1" anchor="ctr"/>
            <a:lstStyle/>
            <a:p>
              <a:pPr marL="0" indent="0" algn="ctr" rtl="1"/>
              <a:r>
                <a:rPr lang="he-IL" sz="1400" b="1" baseline="0">
                  <a:solidFill>
                    <a:schemeClr val="accent5">
                      <a:lumMod val="50000"/>
                    </a:schemeClr>
                  </a:solidFill>
                  <a:latin typeface="Calibri Light" panose="020F0302020204030204" pitchFamily="34" charset="0"/>
                  <a:ea typeface="Calibri Light" panose="020F0302020204030204" pitchFamily="34" charset="0"/>
                  <a:cs typeface="Calibri Light" panose="020F0302020204030204" pitchFamily="34" charset="0"/>
                </a:rPr>
                <a:t>טרם החלו</a:t>
              </a:r>
              <a:endParaRPr lang="he-IL" sz="1400" b="1">
                <a:solidFill>
                  <a:schemeClr val="accent5">
                    <a:lumMod val="50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endParaRPr>
            </a:p>
          </xdr:txBody>
        </xdr:sp>
      </xdr:grpSp>
      <xdr:cxnSp macro="">
        <xdr:nvCxnSpPr>
          <xdr:cNvPr id="18" name="מחבר ישר 17">
            <a:extLst>
              <a:ext uri="{FF2B5EF4-FFF2-40B4-BE49-F238E27FC236}">
                <a16:creationId xmlns:a16="http://schemas.microsoft.com/office/drawing/2014/main" id="{CDEE8C31-CDF7-4FBE-9335-F11FBAC3908C}"/>
              </a:ext>
            </a:extLst>
          </xdr:cNvPr>
          <xdr:cNvCxnSpPr/>
        </xdr:nvCxnSpPr>
        <xdr:spPr>
          <a:xfrm>
            <a:off x="10987591245" y="1831224"/>
            <a:ext cx="0" cy="706904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464820</xdr:colOff>
      <xdr:row>41</xdr:row>
      <xdr:rowOff>144780</xdr:rowOff>
    </xdr:from>
    <xdr:to>
      <xdr:col>1</xdr:col>
      <xdr:colOff>2057400</xdr:colOff>
      <xdr:row>43</xdr:row>
      <xdr:rowOff>60960</xdr:rowOff>
    </xdr:to>
    <xdr:sp macro="" textlink="">
      <xdr:nvSpPr>
        <xdr:cNvPr id="22" name="תיבת טקסט 21">
          <a:extLst>
            <a:ext uri="{FF2B5EF4-FFF2-40B4-BE49-F238E27FC236}">
              <a16:creationId xmlns:a16="http://schemas.microsoft.com/office/drawing/2014/main" id="{A8E058A6-8C8E-9AC7-8080-92D1EC208CFF}"/>
            </a:ext>
          </a:extLst>
        </xdr:cNvPr>
        <xdr:cNvSpPr txBox="1"/>
      </xdr:nvSpPr>
      <xdr:spPr>
        <a:xfrm>
          <a:off x="10992596760" y="4785360"/>
          <a:ext cx="159258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100">
              <a:cs typeface="Calibri" panose="020F0502020204030204" pitchFamily="34" charset="0"/>
            </a:rPr>
            <a:t>ניתן להוסיף</a:t>
          </a:r>
          <a:r>
            <a:rPr lang="he-IL" sz="1100" baseline="0">
              <a:cs typeface="Calibri" panose="020F0502020204030204" pitchFamily="34" charset="0"/>
            </a:rPr>
            <a:t> משימות לטבלה</a:t>
          </a:r>
          <a:endParaRPr lang="he-IL" sz="1100"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4010871</xdr:colOff>
      <xdr:row>11</xdr:row>
      <xdr:rowOff>19050</xdr:rowOff>
    </xdr:from>
    <xdr:to>
      <xdr:col>9</xdr:col>
      <xdr:colOff>502920</xdr:colOff>
      <xdr:row>16</xdr:row>
      <xdr:rowOff>30480</xdr:rowOff>
    </xdr:to>
    <xdr:grpSp>
      <xdr:nvGrpSpPr>
        <xdr:cNvPr id="58" name="קבוצה 57">
          <a:extLst>
            <a:ext uri="{FF2B5EF4-FFF2-40B4-BE49-F238E27FC236}">
              <a16:creationId xmlns:a16="http://schemas.microsoft.com/office/drawing/2014/main" id="{BD4852EE-30A1-10DC-FFF7-9F83D9107D47}"/>
            </a:ext>
          </a:extLst>
        </xdr:cNvPr>
        <xdr:cNvGrpSpPr/>
      </xdr:nvGrpSpPr>
      <xdr:grpSpPr>
        <a:xfrm>
          <a:off x="10999791425" y="2118014"/>
          <a:ext cx="4667616" cy="953539"/>
          <a:chOff x="10980534300" y="1604010"/>
          <a:chExt cx="5544609" cy="1070610"/>
        </a:xfrm>
      </xdr:grpSpPr>
      <xdr:sp macro="" textlink="">
        <xdr:nvSpPr>
          <xdr:cNvPr id="52" name="מלבן 51">
            <a:extLst>
              <a:ext uri="{FF2B5EF4-FFF2-40B4-BE49-F238E27FC236}">
                <a16:creationId xmlns:a16="http://schemas.microsoft.com/office/drawing/2014/main" id="{9A1DE532-58FB-951F-CD3A-3C4E0CD0EF50}"/>
              </a:ext>
            </a:extLst>
          </xdr:cNvPr>
          <xdr:cNvSpPr/>
        </xdr:nvSpPr>
        <xdr:spPr>
          <a:xfrm>
            <a:off x="10980534300" y="1661160"/>
            <a:ext cx="5494020" cy="8763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graphicFrame macro="">
        <xdr:nvGraphicFramePr>
          <xdr:cNvPr id="23" name="תרשים 22">
            <a:extLst>
              <a:ext uri="{FF2B5EF4-FFF2-40B4-BE49-F238E27FC236}">
                <a16:creationId xmlns:a16="http://schemas.microsoft.com/office/drawing/2014/main" id="{D9336324-3E08-B155-B13A-44DB8CB4C396}"/>
              </a:ext>
            </a:extLst>
          </xdr:cNvPr>
          <xdr:cNvGraphicFramePr/>
        </xdr:nvGraphicFramePr>
        <xdr:xfrm>
          <a:off x="10984744844" y="1604010"/>
          <a:ext cx="1334065" cy="8915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0" name="תרשים 19">
            <a:extLst>
              <a:ext uri="{FF2B5EF4-FFF2-40B4-BE49-F238E27FC236}">
                <a16:creationId xmlns:a16="http://schemas.microsoft.com/office/drawing/2014/main" id="{D9830518-AE0E-9713-27E5-359C32C62B5F}"/>
              </a:ext>
            </a:extLst>
          </xdr:cNvPr>
          <xdr:cNvGraphicFramePr/>
        </xdr:nvGraphicFramePr>
        <xdr:xfrm>
          <a:off x="10983269795" y="1668780"/>
          <a:ext cx="1465748" cy="8124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5" name="תרשים 24">
            <a:extLst>
              <a:ext uri="{FF2B5EF4-FFF2-40B4-BE49-F238E27FC236}">
                <a16:creationId xmlns:a16="http://schemas.microsoft.com/office/drawing/2014/main" id="{C0E265F2-6517-EE75-E098-E7754630506E}"/>
              </a:ext>
            </a:extLst>
          </xdr:cNvPr>
          <xdr:cNvGraphicFramePr/>
        </xdr:nvGraphicFramePr>
        <xdr:xfrm>
          <a:off x="10980534300" y="1722120"/>
          <a:ext cx="2621280" cy="952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34" name="מחבר ישר 33">
            <a:extLst>
              <a:ext uri="{FF2B5EF4-FFF2-40B4-BE49-F238E27FC236}">
                <a16:creationId xmlns:a16="http://schemas.microsoft.com/office/drawing/2014/main" id="{C5C17ACA-F0D0-4F3C-AF62-C269521B7DDC}"/>
              </a:ext>
            </a:extLst>
          </xdr:cNvPr>
          <xdr:cNvCxnSpPr/>
        </xdr:nvCxnSpPr>
        <xdr:spPr>
          <a:xfrm>
            <a:off x="10984716315" y="1732164"/>
            <a:ext cx="0" cy="706904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מחבר ישר 34">
            <a:extLst>
              <a:ext uri="{FF2B5EF4-FFF2-40B4-BE49-F238E27FC236}">
                <a16:creationId xmlns:a16="http://schemas.microsoft.com/office/drawing/2014/main" id="{7D2F8293-274F-4DD7-AB4A-28F90F31DFBC}"/>
              </a:ext>
            </a:extLst>
          </xdr:cNvPr>
          <xdr:cNvCxnSpPr/>
        </xdr:nvCxnSpPr>
        <xdr:spPr>
          <a:xfrm>
            <a:off x="10983260895" y="1777884"/>
            <a:ext cx="0" cy="706904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6</xdr:col>
      <xdr:colOff>350520</xdr:colOff>
      <xdr:row>3</xdr:row>
      <xdr:rowOff>144780</xdr:rowOff>
    </xdr:from>
    <xdr:to>
      <xdr:col>9</xdr:col>
      <xdr:colOff>533400</xdr:colOff>
      <xdr:row>9</xdr:row>
      <xdr:rowOff>160020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0" name="סוג">
              <a:extLst>
                <a:ext uri="{FF2B5EF4-FFF2-40B4-BE49-F238E27FC236}">
                  <a16:creationId xmlns:a16="http://schemas.microsoft.com/office/drawing/2014/main" id="{270EA3BE-F1AD-3AC4-2C6B-5E78D31B78D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סוג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77082440" y="822960"/>
              <a:ext cx="2164080" cy="10972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אינם נתמכים בגירסה זו של Excel.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2065020</xdr:colOff>
      <xdr:row>3</xdr:row>
      <xdr:rowOff>129540</xdr:rowOff>
    </xdr:from>
    <xdr:to>
      <xdr:col>4</xdr:col>
      <xdr:colOff>327660</xdr:colOff>
      <xdr:row>10</xdr:row>
      <xdr:rowOff>15240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7" name="אחריות">
              <a:extLst>
                <a:ext uri="{FF2B5EF4-FFF2-40B4-BE49-F238E27FC236}">
                  <a16:creationId xmlns:a16="http://schemas.microsoft.com/office/drawing/2014/main" id="{51DE2A85-B46E-C93F-4853-E037B30F14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אחריות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81456320" y="807720"/>
              <a:ext cx="1493520" cy="11506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אינם נתמכים בגירסה זו של Excel.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137160</xdr:colOff>
      <xdr:row>0</xdr:row>
      <xdr:rowOff>1</xdr:rowOff>
    </xdr:from>
    <xdr:to>
      <xdr:col>10</xdr:col>
      <xdr:colOff>38100</xdr:colOff>
      <xdr:row>2</xdr:row>
      <xdr:rowOff>63805</xdr:rowOff>
    </xdr:to>
    <xdr:pic>
      <xdr:nvPicPr>
        <xdr:cNvPr id="6" name="תמונה 5">
          <a:extLst>
            <a:ext uri="{FF2B5EF4-FFF2-40B4-BE49-F238E27FC236}">
              <a16:creationId xmlns:a16="http://schemas.microsoft.com/office/drawing/2014/main" id="{09E46EA1-4869-4611-AB96-F5A6739E1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7013860" y="1"/>
          <a:ext cx="1249680" cy="56672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</cdr:x>
      <cdr:y>0.37701</cdr:y>
    </cdr:from>
    <cdr:to>
      <cdr:x>1</cdr:x>
      <cdr:y>1</cdr:y>
    </cdr:to>
    <cdr:cxnSp macro="">
      <cdr:nvCxnSpPr>
        <cdr:cNvPr id="2" name="מחבר ישר 1">
          <a:extLst xmlns:a="http://schemas.openxmlformats.org/drawingml/2006/main">
            <a:ext uri="{FF2B5EF4-FFF2-40B4-BE49-F238E27FC236}">
              <a16:creationId xmlns:a16="http://schemas.microsoft.com/office/drawing/2014/main" id="{CDEE8C31-CDF7-4FBE-9335-F11FBAC3908C}"/>
            </a:ext>
          </a:extLst>
        </cdr:cNvPr>
        <cdr:cNvCxnSpPr/>
      </cdr:nvCxnSpPr>
      <cdr:spPr>
        <a:xfrm xmlns:a="http://schemas.openxmlformats.org/drawingml/2006/main">
          <a:off x="10987877440" y="1618861"/>
          <a:ext cx="0" cy="6646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nat Dabush" refreshedDate="45594.550491550923" createdVersion="8" refreshedVersion="7" minRefreshableVersion="3" recordCount="22" xr:uid="{7F1F708C-3C8E-4274-8725-4F188BA8043F}">
  <cacheSource type="worksheet">
    <worksheetSource name="טבלה1"/>
  </cacheSource>
  <cacheFields count="9">
    <cacheField name="#" numFmtId="0">
      <sharedItems containsString="0" containsBlank="1" containsNumber="1" containsInteger="1" minValue="1" maxValue="4"/>
    </cacheField>
    <cacheField name="פעילות" numFmtId="0">
      <sharedItems containsBlank="1"/>
    </cacheField>
    <cacheField name="משימות" numFmtId="0">
      <sharedItems containsBlank="1"/>
    </cacheField>
    <cacheField name="אחריות" numFmtId="0">
      <sharedItems containsBlank="1"/>
    </cacheField>
    <cacheField name="סוג" numFmtId="0">
      <sharedItems containsBlank="1" count="8">
        <s v="פרטי"/>
        <s v="עסקי"/>
        <m/>
        <s v="הדרכה" u="1"/>
        <s v="פיתוח" u="1"/>
        <s v="שיווק" u="1"/>
        <s v="משימת מלכה" u="1"/>
        <s v="תוכן" u="1"/>
      </sharedItems>
    </cacheField>
    <cacheField name="סטטוס " numFmtId="0">
      <sharedItems containsBlank="1" count="4">
        <s v="בוצע"/>
        <s v="בטיפול"/>
        <s v="טרם החל"/>
        <m/>
      </sharedItems>
    </cacheField>
    <cacheField name=".2" numFmtId="0">
      <sharedItems containsString="0" containsBlank="1" containsNumber="1" containsInteger="1" minValue="1" maxValue="3"/>
    </cacheField>
    <cacheField name="סיום מתוכנן" numFmtId="0">
      <sharedItems containsNonDate="0" containsDate="1" containsString="0" containsBlank="1" minDate="2023-05-01T00:00:00" maxDate="2023-05-02T00:00:00"/>
    </cacheField>
    <cacheField name="חריגה" numFmtId="0">
      <sharedItems containsBlank="1"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1"/>
    <m/>
    <s v="לתאם הקלטות אוריה"/>
    <s v="רינת"/>
    <x v="0"/>
    <x v="0"/>
    <n v="1"/>
    <d v="2023-05-01T00:00:00"/>
    <s v=""/>
  </r>
  <r>
    <n v="2"/>
    <s v="גביה"/>
    <s v="לוודא תשלום פלג"/>
    <s v="רינת"/>
    <x v="1"/>
    <x v="1"/>
    <n v="2"/>
    <d v="2023-05-01T00:00:00"/>
    <n v="1"/>
  </r>
  <r>
    <n v="3"/>
    <s v="גביה"/>
    <s v="לוודא תשלום שטראוס"/>
    <s v="רינת"/>
    <x v="0"/>
    <x v="0"/>
    <n v="1"/>
    <d v="2023-05-01T00:00:00"/>
    <s v=""/>
  </r>
  <r>
    <n v="4"/>
    <s v="שיווק"/>
    <s v="לפרסם מיתוג "/>
    <s v="אבי"/>
    <x v="1"/>
    <x v="2"/>
    <n v="3"/>
    <d v="2023-05-01T00:00:00"/>
    <n v="1"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  <r>
    <m/>
    <m/>
    <m/>
    <m/>
    <x v="2"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1D1C8-A4A8-4C8A-9C41-99841A090EA6}" name="PivotTable2" cacheId="0" applyNumberFormats="0" applyBorderFormats="0" applyFontFormats="0" applyPatternFormats="0" applyAlignmentFormats="0" applyWidthHeightFormats="1" dataCaption="ערכים" showError="1" updatedVersion="7" minRefreshableVersion="3" showDrill="0" colGrandTotals="0" itemPrintTitles="1" createdVersion="8" indent="0" compact="0" compactData="0" gridDropZones="1" multipleFieldFilters="0" chartFormat="7">
  <location ref="P21:Q25" firstHeaderRow="2" firstDataRow="2" firstDataCol="1"/>
  <pivotFields count="9"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>
      <items count="9">
        <item m="1" x="3"/>
        <item m="1" x="6"/>
        <item m="1" x="4"/>
        <item m="1" x="5"/>
        <item m="1" x="7"/>
        <item x="0"/>
        <item x="1"/>
        <item h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3">
    <i>
      <x v="5"/>
    </i>
    <i>
      <x v="6"/>
    </i>
    <i t="grand">
      <x/>
    </i>
  </rowItems>
  <colItems count="1">
    <i/>
  </colItems>
  <dataFields count="1">
    <dataField name="ספירה של פעילות" fld="1" subtotal="count" baseField="0" baseItem="0"/>
  </dataFields>
  <formats count="14"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4" type="button" dataOnly="0" labelOnly="1" outline="0" axis="axisRow" fieldPosition="0"/>
    </format>
    <format dxfId="30">
      <pivotArea dataOnly="0" labelOnly="1" outline="0" fieldPosition="0">
        <references count="1">
          <reference field="4" count="0"/>
        </references>
      </pivotArea>
    </format>
    <format dxfId="29">
      <pivotArea dataOnly="0" labelOnly="1" grandRow="1" outline="0" fieldPosition="0"/>
    </format>
    <format dxfId="28">
      <pivotArea type="topRight" dataOnly="0" labelOnly="1" outline="0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4" type="button" dataOnly="0" labelOnly="1" outline="0" axis="axisRow" fieldPosition="0"/>
    </format>
    <format dxfId="23">
      <pivotArea dataOnly="0" labelOnly="1" outline="0" fieldPosition="0">
        <references count="1">
          <reference field="4" count="0"/>
        </references>
      </pivotArea>
    </format>
    <format dxfId="22">
      <pivotArea dataOnly="0" labelOnly="1" grandRow="1" outline="0" fieldPosition="0"/>
    </format>
    <format dxfId="21">
      <pivotArea type="topRight" dataOnly="0" labelOnly="1" outline="0" fieldPosition="0"/>
    </format>
  </formats>
  <chartFormats count="3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C284B3-768B-4C64-8E48-83BC15CD2794}" name="PivotTable1" cacheId="0" applyNumberFormats="0" applyBorderFormats="0" applyFontFormats="0" applyPatternFormats="0" applyAlignmentFormats="0" applyWidthHeightFormats="1" dataCaption="ערכים" showError="1" updatedVersion="7" minRefreshableVersion="3" showDrill="0" colGrandTotals="0" itemPrintTitles="1" createdVersion="8" indent="0" compact="0" compactData="0" gridDropZones="1" multipleFieldFilters="0" chartFormat="5">
  <location ref="N21:O26" firstHeaderRow="2" firstDataRow="2" firstDataCol="1"/>
  <pivotFields count="9"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>
      <items count="5">
        <item x="0"/>
        <item x="1"/>
        <item x="2"/>
        <item h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ספירה של פעילות" fld="1" subtotal="count" baseField="0" baseItem="0"/>
  </dataFields>
  <formats count="14">
    <format dxfId="48">
      <pivotArea type="all" dataOnly="0" outline="0" fieldPosition="0"/>
    </format>
    <format dxfId="47">
      <pivotArea outline="0" collapsedLevelsAreSubtotals="1" fieldPosition="0"/>
    </format>
    <format dxfId="46">
      <pivotArea type="origin" dataOnly="0" labelOnly="1" outline="0" fieldPosition="0"/>
    </format>
    <format dxfId="45">
      <pivotArea field="5" type="button" dataOnly="0" labelOnly="1" outline="0" axis="axisRow" fieldPosition="0"/>
    </format>
    <format dxfId="44">
      <pivotArea dataOnly="0" labelOnly="1" outline="0" fieldPosition="0">
        <references count="1">
          <reference field="5" count="0"/>
        </references>
      </pivotArea>
    </format>
    <format dxfId="43">
      <pivotArea dataOnly="0" labelOnly="1" grandRow="1" outline="0" fieldPosition="0"/>
    </format>
    <format dxfId="42">
      <pivotArea type="topRight" dataOnly="0" labelOnly="1" outline="0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5" type="button" dataOnly="0" labelOnly="1" outline="0" axis="axisRow" fieldPosition="0"/>
    </format>
    <format dxfId="37">
      <pivotArea dataOnly="0" labelOnly="1" outline="0" fieldPosition="0">
        <references count="1">
          <reference field="5" count="0"/>
        </references>
      </pivotArea>
    </format>
    <format dxfId="36">
      <pivotArea dataOnly="0" labelOnly="1" grandRow="1" outline="0" fieldPosition="0"/>
    </format>
    <format dxfId="35">
      <pivotArea type="topRight" dataOnly="0" labelOnly="1" outline="0" fieldPosition="0"/>
    </format>
  </format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פעילות" xr10:uid="{B06A80DF-E397-49EE-8C0B-6F8DEEF9BA11}" sourceName="פעילות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סטטוס" xr10:uid="{1B9BB7CC-300D-401D-A9DC-0E4C4FEB6224}" sourceName="סטטוס 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סוג" xr10:uid="{0042B393-7D73-43AC-88C7-C976258F8A1D}" sourceName="סוג">
  <extLst>
    <x:ext xmlns:x15="http://schemas.microsoft.com/office/spreadsheetml/2010/11/main" uri="{2F2917AC-EB37-4324-AD4E-5DD8C200BD13}">
      <x15:tableSlicerCache tableId="1" column="6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אחריות" xr10:uid="{2E4F3A4F-8AA5-458D-A144-53A7FB052DA2}" sourceName="אחריות">
  <extLst>
    <x:ext xmlns:x15="http://schemas.microsoft.com/office/spreadsheetml/2010/11/main" uri="{2F2917AC-EB37-4324-AD4E-5DD8C200BD13}">
      <x15:tableSlicerCache tableId="1" column="9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פעילות" xr10:uid="{7949507A-1F4E-41F8-B22E-F370744499B7}" cache="Slicer_פעילות" caption="פעילות" columnCount="3" style="SlicerStyleOther2" rowHeight="234950"/>
  <slicer name="סטטוס " xr10:uid="{B15ADDFC-6475-42E0-9438-182519FC8330}" cache="Slicer_סטטוס" caption="סטטוס " style="SlicerStyleOther2" rowHeight="234950"/>
  <slicer name="סוג" xr10:uid="{B2414C2A-5BF8-454B-90A3-307C2C01A30C}" cache="Slicer_סוג" caption="סוג משימה" columnCount="2" style="SlicerStyleOther2" rowHeight="234950"/>
  <slicer name="אחריות" xr10:uid="{E0AFB167-C4C5-4EEE-A50F-2DFB3FE8671C}" cache="Slicer_אחריות" caption="אחריות" style="SlicerStyleOther2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3777B2-A22D-4A7B-8BFC-7D852B45BD4B}" name="טבלה1" displayName="טבלה1" ref="B18:J41" totalsRowCount="1" headerRowDxfId="20" dataDxfId="19" totalsRowDxfId="18">
  <autoFilter ref="B18:J40" xr:uid="{B03777B2-A22D-4A7B-8BFC-7D852B45BD4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>
      <filters>
        <filter val="בוצע"/>
      </filters>
    </filterColumn>
    <filterColumn colId="6" hiddenButton="1"/>
    <filterColumn colId="7" hiddenButton="1"/>
    <filterColumn colId="8" hiddenButton="1"/>
  </autoFilter>
  <tableColumns count="9">
    <tableColumn id="8" xr3:uid="{89FE4BCD-D1EB-48E2-950C-46B7F2D9AB9F}" name="#" dataDxfId="17" totalsRowDxfId="8"/>
    <tableColumn id="1" xr3:uid="{74E167F0-B150-429D-BC43-0ACA6C6B8927}" name="פעילות" totalsRowLabel="סה&quot;כ" dataDxfId="16" totalsRowDxfId="7"/>
    <tableColumn id="2" xr3:uid="{6CED6B8E-E41E-4445-8998-4E82173CC3A3}" name="משימות" dataDxfId="15" totalsRowDxfId="6"/>
    <tableColumn id="9" xr3:uid="{E1E5A4AF-B5EB-4996-B908-9B01E921C81E}" name="אחריות" dataDxfId="14" totalsRowDxfId="5"/>
    <tableColumn id="6" xr3:uid="{E9EF1FB0-8AAE-49AB-8F07-4036D6CC3A68}" name="סוג" dataDxfId="13" totalsRowDxfId="4"/>
    <tableColumn id="3" xr3:uid="{391ECFF9-47D8-453A-960B-6A1667E6E273}" name="סטטוס " totalsRowFunction="count" dataDxfId="12" totalsRowDxfId="3"/>
    <tableColumn id="5" xr3:uid="{DA8545A5-7640-45BA-AB96-96FE76E49B19}" name=".2" dataDxfId="11" totalsRowDxfId="2">
      <calculatedColumnFormula>VLOOKUP(טבלה1[[#This Row],[סטטוס ]],עזר!B:E,3,0)</calculatedColumnFormula>
    </tableColumn>
    <tableColumn id="4" xr3:uid="{65D03027-EA44-437C-85E5-730C650E175C}" name="סיום מתוכנן" dataDxfId="10" totalsRowDxfId="1"/>
    <tableColumn id="10" xr3:uid="{38ED5D4B-1D8A-41C9-BFF0-3DFB19FEB84A}" name="חריגה" totalsRowFunction="sum" dataDxfId="9" totalsRowDxfId="0">
      <calculatedColumnFormula>IF(AND(TODAY()&gt;טבלה1[[#This Row],[סיום מתוכנן]],טבלה1[[#This Row],[סטטוס ]]&lt;&gt;עזר!$B$2),1,"")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__1">
    <pageSetUpPr fitToPage="1"/>
  </sheetPr>
  <dimension ref="B2:R50"/>
  <sheetViews>
    <sheetView showGridLines="0" rightToLeft="1" tabSelected="1" zoomScale="110" zoomScaleNormal="110" workbookViewId="0">
      <selection activeCell="E22" sqref="E22"/>
    </sheetView>
  </sheetViews>
  <sheetFormatPr defaultRowHeight="13.8" x14ac:dyDescent="0.3"/>
  <cols>
    <col min="1" max="1" width="4.296875" style="11" customWidth="1"/>
    <col min="2" max="2" width="2.8984375" style="10" customWidth="1"/>
    <col min="3" max="3" width="21.3984375" style="11" customWidth="1"/>
    <col min="4" max="4" width="42.3984375" style="11" customWidth="1"/>
    <col min="5" max="5" width="15.09765625" style="11" customWidth="1"/>
    <col min="6" max="6" width="13.59765625" style="11" customWidth="1"/>
    <col min="7" max="7" width="12.3984375" style="11" customWidth="1"/>
    <col min="8" max="8" width="3.09765625" style="11" bestFit="1" customWidth="1"/>
    <col min="9" max="9" width="10.5" style="11" bestFit="1" customWidth="1"/>
    <col min="10" max="10" width="7.19921875" style="11" customWidth="1"/>
    <col min="11" max="13" width="8.796875" style="11"/>
    <col min="14" max="17" width="0" style="11" hidden="1" customWidth="1"/>
    <col min="18" max="16384" width="8.796875" style="11"/>
  </cols>
  <sheetData>
    <row r="2" spans="2:13" ht="25.8" x14ac:dyDescent="0.5">
      <c r="C2" s="32" t="s">
        <v>34</v>
      </c>
      <c r="D2" s="32"/>
    </row>
    <row r="5" spans="2:13" x14ac:dyDescent="0.3">
      <c r="H5" s="12"/>
    </row>
    <row r="6" spans="2:13" ht="14.4" x14ac:dyDescent="0.3">
      <c r="J6" s="13"/>
      <c r="K6" s="13"/>
      <c r="L6" s="2"/>
    </row>
    <row r="7" spans="2:13" ht="14.4" x14ac:dyDescent="0.3">
      <c r="C7" s="2"/>
      <c r="L7" s="2"/>
    </row>
    <row r="8" spans="2:13" ht="14.4" x14ac:dyDescent="0.3">
      <c r="L8" s="2"/>
    </row>
    <row r="9" spans="2:13" ht="14.4" x14ac:dyDescent="0.3">
      <c r="L9" s="2"/>
    </row>
    <row r="10" spans="2:13" ht="14.4" x14ac:dyDescent="0.3">
      <c r="L10" s="2"/>
    </row>
    <row r="11" spans="2:13" ht="14.4" x14ac:dyDescent="0.3">
      <c r="L11" s="2"/>
    </row>
    <row r="12" spans="2:13" ht="14.4" x14ac:dyDescent="0.3">
      <c r="L12" s="2"/>
    </row>
    <row r="13" spans="2:13" ht="14.4" x14ac:dyDescent="0.3">
      <c r="L13" s="2"/>
      <c r="M13" s="2"/>
    </row>
    <row r="14" spans="2:13" ht="15.6" x14ac:dyDescent="0.3">
      <c r="J14" s="14"/>
      <c r="K14" s="2"/>
      <c r="L14" s="2"/>
      <c r="M14" s="2"/>
    </row>
    <row r="15" spans="2:13" ht="14.4" x14ac:dyDescent="0.3">
      <c r="C15" s="12"/>
      <c r="L15" s="2"/>
      <c r="M15" s="2"/>
    </row>
    <row r="16" spans="2:13" ht="15.6" x14ac:dyDescent="0.3">
      <c r="B16" s="2"/>
      <c r="J16" s="14"/>
      <c r="K16" s="14"/>
      <c r="L16" s="2"/>
      <c r="M16" s="2"/>
    </row>
    <row r="17" spans="2:18" ht="15.6" x14ac:dyDescent="0.3">
      <c r="J17" s="14"/>
      <c r="K17" s="14"/>
      <c r="L17" s="2"/>
      <c r="M17" s="2"/>
    </row>
    <row r="18" spans="2:18" s="17" customFormat="1" ht="36" x14ac:dyDescent="0.3">
      <c r="B18" s="15" t="s">
        <v>18</v>
      </c>
      <c r="C18" s="15" t="s">
        <v>2</v>
      </c>
      <c r="D18" s="16" t="s">
        <v>4</v>
      </c>
      <c r="E18" s="16" t="s">
        <v>19</v>
      </c>
      <c r="F18" s="16" t="s">
        <v>12</v>
      </c>
      <c r="G18" s="15" t="s">
        <v>0</v>
      </c>
      <c r="H18" s="31" t="s">
        <v>14</v>
      </c>
      <c r="I18" s="15" t="s">
        <v>20</v>
      </c>
      <c r="J18" s="15" t="s">
        <v>21</v>
      </c>
      <c r="K18" s="14"/>
      <c r="L18" s="2"/>
      <c r="M18" s="2"/>
    </row>
    <row r="19" spans="2:18" s="14" customFormat="1" ht="15.6" x14ac:dyDescent="0.3">
      <c r="B19" s="18">
        <v>1</v>
      </c>
      <c r="C19" s="19"/>
      <c r="D19" s="19" t="s">
        <v>23</v>
      </c>
      <c r="E19" s="20" t="s">
        <v>22</v>
      </c>
      <c r="F19" s="20" t="s">
        <v>24</v>
      </c>
      <c r="G19" s="19" t="s">
        <v>6</v>
      </c>
      <c r="H19" s="21">
        <f>VLOOKUP(טבלה1[[#This Row],[סטטוס ]],עזר!B:E,3,0)</f>
        <v>1</v>
      </c>
      <c r="I19" s="22">
        <v>45047</v>
      </c>
      <c r="J19" s="12" t="str">
        <f ca="1">IF(AND(TODAY()&gt;טבלה1[[#This Row],[סיום מתוכנן]],טבלה1[[#This Row],[סטטוס ]]&lt;&gt;עזר!$B$2),1,"")</f>
        <v/>
      </c>
      <c r="L19" s="2"/>
      <c r="M19" s="2"/>
    </row>
    <row r="20" spans="2:18" s="14" customFormat="1" ht="15.6" hidden="1" x14ac:dyDescent="0.3">
      <c r="B20" s="18">
        <v>2</v>
      </c>
      <c r="C20" s="19" t="s">
        <v>25</v>
      </c>
      <c r="D20" s="19" t="s">
        <v>26</v>
      </c>
      <c r="E20" s="20" t="s">
        <v>22</v>
      </c>
      <c r="F20" s="20" t="s">
        <v>33</v>
      </c>
      <c r="G20" s="19" t="s">
        <v>11</v>
      </c>
      <c r="H20" s="23">
        <f>VLOOKUP(טבלה1[[#This Row],[סטטוס ]],עזר!B:E,3,0)</f>
        <v>2</v>
      </c>
      <c r="I20" s="22">
        <v>45047</v>
      </c>
      <c r="J20" s="12">
        <f ca="1">IF(AND(TODAY()&gt;טבלה1[[#This Row],[סיום מתוכנן]],טבלה1[[#This Row],[סטטוס ]]&lt;&gt;עזר!$B$2),1,"")</f>
        <v>1</v>
      </c>
      <c r="L20" s="2"/>
      <c r="M20" s="2"/>
    </row>
    <row r="21" spans="2:18" s="14" customFormat="1" ht="15.6" x14ac:dyDescent="0.3">
      <c r="B21" s="18">
        <v>3</v>
      </c>
      <c r="C21" s="19" t="s">
        <v>25</v>
      </c>
      <c r="D21" s="19" t="s">
        <v>27</v>
      </c>
      <c r="E21" s="20" t="s">
        <v>35</v>
      </c>
      <c r="F21" s="20" t="s">
        <v>24</v>
      </c>
      <c r="G21" s="19" t="s">
        <v>6</v>
      </c>
      <c r="H21" s="23">
        <f>VLOOKUP(טבלה1[[#This Row],[סטטוס ]],עזר!B:E,3,0)</f>
        <v>1</v>
      </c>
      <c r="I21" s="22">
        <v>45047</v>
      </c>
      <c r="J21" s="12" t="str">
        <f ca="1">IF(AND(TODAY()&gt;טבלה1[[#This Row],[סיום מתוכנן]],טבלה1[[#This Row],[סטטוס ]]&lt;&gt;עזר!$B$2),1,"")</f>
        <v/>
      </c>
      <c r="L21" s="2"/>
      <c r="N21" s="24" t="s">
        <v>17</v>
      </c>
      <c r="O21" s="13"/>
      <c r="P21" s="24" t="s">
        <v>17</v>
      </c>
      <c r="Q21" s="13"/>
      <c r="R21" s="11"/>
    </row>
    <row r="22" spans="2:18" s="14" customFormat="1" ht="15.6" hidden="1" x14ac:dyDescent="0.3">
      <c r="B22" s="18">
        <v>4</v>
      </c>
      <c r="C22" s="19" t="s">
        <v>13</v>
      </c>
      <c r="D22" s="19" t="s">
        <v>31</v>
      </c>
      <c r="E22" s="20" t="s">
        <v>32</v>
      </c>
      <c r="F22" s="20" t="s">
        <v>33</v>
      </c>
      <c r="G22" s="19" t="s">
        <v>1</v>
      </c>
      <c r="H22" s="23">
        <f>VLOOKUP(טבלה1[[#This Row],[סטטוס ]],עזר!B:E,3,0)</f>
        <v>3</v>
      </c>
      <c r="I22" s="22">
        <v>45047</v>
      </c>
      <c r="J22" s="12">
        <f ca="1">IF(AND(TODAY()&gt;טבלה1[[#This Row],[סיום מתוכנן]],טבלה1[[#This Row],[סטטוס ]]&lt;&gt;עזר!$B$2),1,"")</f>
        <v>1</v>
      </c>
      <c r="N22" s="24" t="s">
        <v>0</v>
      </c>
      <c r="O22" s="13" t="s">
        <v>5</v>
      </c>
      <c r="P22" s="24" t="s">
        <v>12</v>
      </c>
      <c r="Q22" s="13" t="s">
        <v>5</v>
      </c>
      <c r="R22" s="11"/>
    </row>
    <row r="23" spans="2:18" s="14" customFormat="1" ht="15.6" hidden="1" x14ac:dyDescent="0.3">
      <c r="B23" s="18"/>
      <c r="C23" s="19"/>
      <c r="D23" s="19"/>
      <c r="E23" s="20"/>
      <c r="F23" s="20"/>
      <c r="G23" s="19"/>
      <c r="H23" s="23"/>
      <c r="I23" s="22"/>
      <c r="J23" s="12"/>
      <c r="K23" s="11"/>
      <c r="L23" s="11"/>
      <c r="M23" s="11"/>
      <c r="N23" s="13" t="s">
        <v>6</v>
      </c>
      <c r="O23" s="25">
        <v>1</v>
      </c>
      <c r="P23" s="13" t="s">
        <v>24</v>
      </c>
      <c r="Q23" s="25">
        <v>1</v>
      </c>
      <c r="R23" s="11"/>
    </row>
    <row r="24" spans="2:18" s="14" customFormat="1" ht="15.6" hidden="1" x14ac:dyDescent="0.3">
      <c r="B24" s="18"/>
      <c r="C24" s="19"/>
      <c r="D24" s="19"/>
      <c r="E24" s="20"/>
      <c r="F24" s="20"/>
      <c r="G24" s="19"/>
      <c r="H24" s="23"/>
      <c r="I24" s="22"/>
      <c r="J24" s="12"/>
      <c r="K24" s="11"/>
      <c r="L24" s="11"/>
      <c r="M24" s="11"/>
      <c r="N24" s="13" t="s">
        <v>11</v>
      </c>
      <c r="O24" s="25">
        <v>1</v>
      </c>
      <c r="P24" s="13" t="s">
        <v>33</v>
      </c>
      <c r="Q24" s="25">
        <v>2</v>
      </c>
      <c r="R24" s="11"/>
    </row>
    <row r="25" spans="2:18" s="14" customFormat="1" ht="15.6" hidden="1" x14ac:dyDescent="0.3">
      <c r="B25" s="18"/>
      <c r="C25" s="19"/>
      <c r="D25" s="19"/>
      <c r="E25" s="20"/>
      <c r="F25" s="20"/>
      <c r="G25" s="19"/>
      <c r="H25" s="21"/>
      <c r="I25" s="22"/>
      <c r="J25" s="12"/>
      <c r="K25" s="11"/>
      <c r="L25" s="11"/>
      <c r="M25" s="11"/>
      <c r="N25" s="13" t="s">
        <v>1</v>
      </c>
      <c r="O25" s="25">
        <v>1</v>
      </c>
      <c r="P25" s="13" t="s">
        <v>16</v>
      </c>
      <c r="Q25" s="25">
        <v>3</v>
      </c>
      <c r="R25" s="11"/>
    </row>
    <row r="26" spans="2:18" s="14" customFormat="1" ht="15.6" hidden="1" x14ac:dyDescent="0.3">
      <c r="B26" s="18"/>
      <c r="C26" s="19"/>
      <c r="D26" s="19"/>
      <c r="E26" s="20"/>
      <c r="F26" s="20"/>
      <c r="G26" s="19"/>
      <c r="H26" s="26"/>
      <c r="I26" s="22"/>
      <c r="J26" s="27"/>
      <c r="K26" s="11"/>
      <c r="L26" s="11"/>
      <c r="M26" s="11"/>
      <c r="N26" s="13" t="s">
        <v>16</v>
      </c>
      <c r="O26" s="25">
        <v>3</v>
      </c>
      <c r="P26" s="2"/>
      <c r="Q26" s="2"/>
      <c r="R26" s="11"/>
    </row>
    <row r="27" spans="2:18" s="14" customFormat="1" ht="15.6" hidden="1" x14ac:dyDescent="0.3">
      <c r="B27" s="18"/>
      <c r="C27" s="19"/>
      <c r="D27" s="19"/>
      <c r="E27" s="20"/>
      <c r="F27" s="20"/>
      <c r="G27" s="19"/>
      <c r="H27" s="26"/>
      <c r="I27" s="22"/>
      <c r="J27" s="27"/>
      <c r="K27" s="11"/>
      <c r="L27" s="11"/>
      <c r="M27" s="11"/>
      <c r="N27" s="2"/>
      <c r="O27" s="2"/>
      <c r="P27" s="2"/>
      <c r="Q27" s="2"/>
      <c r="R27" s="11"/>
    </row>
    <row r="28" spans="2:18" s="14" customFormat="1" ht="15.6" hidden="1" x14ac:dyDescent="0.3">
      <c r="B28" s="18"/>
      <c r="C28" s="19"/>
      <c r="D28" s="19"/>
      <c r="E28" s="20"/>
      <c r="F28" s="20"/>
      <c r="G28" s="19"/>
      <c r="H28" s="26"/>
      <c r="I28" s="22"/>
      <c r="J28" s="27"/>
      <c r="K28" s="11"/>
      <c r="L28" s="11"/>
      <c r="M28" s="11"/>
      <c r="N28" s="11"/>
      <c r="O28" s="11"/>
      <c r="P28" s="13"/>
      <c r="Q28" s="13"/>
      <c r="R28" s="11"/>
    </row>
    <row r="29" spans="2:18" s="14" customFormat="1" ht="15.6" hidden="1" x14ac:dyDescent="0.3">
      <c r="B29" s="18"/>
      <c r="C29" s="19"/>
      <c r="D29" s="19"/>
      <c r="E29" s="20"/>
      <c r="F29" s="20"/>
      <c r="G29" s="19"/>
      <c r="H29" s="26"/>
      <c r="I29" s="22"/>
      <c r="J29" s="27"/>
      <c r="K29" s="11"/>
      <c r="L29" s="11"/>
      <c r="M29" s="11"/>
      <c r="N29" s="11"/>
      <c r="O29" s="11"/>
      <c r="P29" s="13"/>
      <c r="Q29" s="13"/>
      <c r="R29" s="11"/>
    </row>
    <row r="30" spans="2:18" ht="15.6" hidden="1" x14ac:dyDescent="0.3">
      <c r="B30" s="18"/>
      <c r="C30" s="19"/>
      <c r="D30" s="19"/>
      <c r="E30" s="20"/>
      <c r="F30" s="20"/>
      <c r="G30" s="19"/>
      <c r="H30" s="26"/>
      <c r="I30" s="22"/>
      <c r="J30" s="27"/>
    </row>
    <row r="31" spans="2:18" ht="15.6" hidden="1" x14ac:dyDescent="0.3">
      <c r="B31" s="18"/>
      <c r="C31" s="19"/>
      <c r="D31" s="19"/>
      <c r="E31" s="20"/>
      <c r="F31" s="20"/>
      <c r="G31" s="19"/>
      <c r="H31" s="26"/>
      <c r="I31" s="22"/>
      <c r="J31" s="27"/>
    </row>
    <row r="32" spans="2:18" ht="15.6" hidden="1" x14ac:dyDescent="0.3">
      <c r="B32" s="18"/>
      <c r="C32" s="19"/>
      <c r="D32" s="19"/>
      <c r="E32" s="20"/>
      <c r="F32" s="20"/>
      <c r="G32" s="19"/>
      <c r="H32" s="26"/>
      <c r="I32" s="28"/>
      <c r="J32" s="27"/>
    </row>
    <row r="33" spans="2:10" ht="15.6" hidden="1" x14ac:dyDescent="0.3">
      <c r="B33" s="18"/>
      <c r="C33" s="19"/>
      <c r="D33" s="19"/>
      <c r="E33" s="20"/>
      <c r="F33" s="20"/>
      <c r="G33" s="19"/>
      <c r="H33" s="26"/>
      <c r="I33" s="28"/>
      <c r="J33" s="27"/>
    </row>
    <row r="34" spans="2:10" ht="15.6" hidden="1" x14ac:dyDescent="0.3">
      <c r="B34" s="18"/>
      <c r="C34" s="19"/>
      <c r="D34" s="19"/>
      <c r="E34" s="20"/>
      <c r="F34" s="20"/>
      <c r="G34" s="19"/>
      <c r="H34" s="26"/>
      <c r="I34" s="28"/>
      <c r="J34" s="27"/>
    </row>
    <row r="35" spans="2:10" ht="15.6" hidden="1" x14ac:dyDescent="0.3">
      <c r="B35" s="18"/>
      <c r="C35" s="19"/>
      <c r="D35" s="19"/>
      <c r="E35" s="20"/>
      <c r="F35" s="20"/>
      <c r="G35" s="19"/>
      <c r="H35" s="26"/>
      <c r="I35" s="28"/>
      <c r="J35" s="27"/>
    </row>
    <row r="36" spans="2:10" ht="15.6" hidden="1" x14ac:dyDescent="0.3">
      <c r="B36" s="18"/>
      <c r="C36" s="19"/>
      <c r="D36" s="19"/>
      <c r="E36" s="20"/>
      <c r="F36" s="20"/>
      <c r="G36" s="19"/>
      <c r="H36" s="26"/>
      <c r="I36" s="28"/>
      <c r="J36" s="27"/>
    </row>
    <row r="37" spans="2:10" ht="15.6" hidden="1" x14ac:dyDescent="0.3">
      <c r="B37" s="18"/>
      <c r="C37" s="19"/>
      <c r="D37" s="19"/>
      <c r="E37" s="20"/>
      <c r="F37" s="20"/>
      <c r="G37" s="19"/>
      <c r="H37" s="26"/>
      <c r="I37" s="28"/>
      <c r="J37" s="27"/>
    </row>
    <row r="38" spans="2:10" ht="15.6" hidden="1" x14ac:dyDescent="0.3">
      <c r="B38" s="18"/>
      <c r="C38" s="19"/>
      <c r="D38" s="19"/>
      <c r="E38" s="20"/>
      <c r="F38" s="20"/>
      <c r="G38" s="19"/>
      <c r="H38" s="26"/>
      <c r="I38" s="28"/>
      <c r="J38" s="27"/>
    </row>
    <row r="39" spans="2:10" ht="15.6" hidden="1" x14ac:dyDescent="0.3">
      <c r="B39" s="18"/>
      <c r="C39" s="19"/>
      <c r="D39" s="19"/>
      <c r="E39" s="20"/>
      <c r="F39" s="20"/>
      <c r="G39" s="19"/>
      <c r="H39" s="26"/>
      <c r="I39" s="28"/>
      <c r="J39" s="27"/>
    </row>
    <row r="40" spans="2:10" ht="15.6" hidden="1" x14ac:dyDescent="0.3">
      <c r="B40" s="18"/>
      <c r="C40" s="19"/>
      <c r="D40" s="19"/>
      <c r="E40" s="20"/>
      <c r="F40" s="20"/>
      <c r="G40" s="19"/>
      <c r="H40" s="26"/>
      <c r="I40" s="28"/>
      <c r="J40" s="27"/>
    </row>
    <row r="41" spans="2:10" ht="15.6" x14ac:dyDescent="0.3">
      <c r="B41" s="2"/>
      <c r="C41" s="29" t="s">
        <v>5</v>
      </c>
      <c r="D41" s="19"/>
      <c r="E41" s="19"/>
      <c r="F41" s="19"/>
      <c r="G41" s="20">
        <f>SUBTOTAL(103,טבלה1[[סטטוס ]])</f>
        <v>2</v>
      </c>
      <c r="H41" s="20"/>
      <c r="I41" s="14"/>
      <c r="J41" s="30">
        <f ca="1">SUBTOTAL(109,טבלה1[חריגה])</f>
        <v>0</v>
      </c>
    </row>
    <row r="43" spans="2:10" hidden="1" x14ac:dyDescent="0.3">
      <c r="C43" s="11">
        <f>D43-400</f>
        <v>2776</v>
      </c>
      <c r="D43" s="11">
        <v>3176</v>
      </c>
    </row>
    <row r="44" spans="2:10" hidden="1" x14ac:dyDescent="0.3">
      <c r="C44" s="11" t="s">
        <v>28</v>
      </c>
      <c r="D44" s="11">
        <v>275</v>
      </c>
    </row>
    <row r="45" spans="2:10" hidden="1" x14ac:dyDescent="0.3">
      <c r="C45" s="11" t="s">
        <v>29</v>
      </c>
      <c r="D45" s="11">
        <f>5*275+500</f>
        <v>1875</v>
      </c>
    </row>
    <row r="46" spans="2:10" hidden="1" x14ac:dyDescent="0.3">
      <c r="C46" s="11" t="s">
        <v>30</v>
      </c>
      <c r="D46" s="11">
        <v>300</v>
      </c>
    </row>
    <row r="47" spans="2:10" hidden="1" x14ac:dyDescent="0.3">
      <c r="C47" s="11" t="s">
        <v>22</v>
      </c>
      <c r="D47" s="11">
        <v>400</v>
      </c>
    </row>
    <row r="48" spans="2:10" hidden="1" x14ac:dyDescent="0.3">
      <c r="D48" s="11">
        <f>D43-D44-D45-D46-D47</f>
        <v>326</v>
      </c>
    </row>
    <row r="49" spans="4:4" hidden="1" x14ac:dyDescent="0.3">
      <c r="D49" s="11">
        <f>D48-275</f>
        <v>51</v>
      </c>
    </row>
    <row r="50" spans="4:4" hidden="1" x14ac:dyDescent="0.3"/>
  </sheetData>
  <mergeCells count="1">
    <mergeCell ref="C2:D2"/>
  </mergeCells>
  <conditionalFormatting sqref="J19:J40">
    <cfRule type="iconSet" priority="9">
      <iconSet iconSet="3Flags" showValue="0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scale="46" orientation="landscape" r:id="rId3"/>
  <drawing r:id="rId4"/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00000000-000E-0000-0100-000001000000}">
            <x14:iconSet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TrafficLights1" iconId="2"/>
              <x14:cfIcon iconSet="3TrafficLights1" iconId="1"/>
              <x14:cfIcon iconSet="NoIcons" iconId="0"/>
            </x14:iconSet>
          </x14:cfRule>
          <xm:sqref>H19:H40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ADDC5E-9A28-4995-81C1-B4DD8E4DC318}">
          <x14:formula1>
            <xm:f>עזר!$B$2:$B$6</xm:f>
          </x14:formula1>
          <xm:sqref>G19:G40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6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E8512-AE6C-4883-9A56-30C3321E10A9}">
  <sheetPr codeName="Worksheet______2"/>
  <dimension ref="B1:I7"/>
  <sheetViews>
    <sheetView showGridLines="0" rightToLeft="1" workbookViewId="0">
      <selection activeCell="E8" sqref="E8"/>
    </sheetView>
  </sheetViews>
  <sheetFormatPr defaultRowHeight="13.8" x14ac:dyDescent="0.25"/>
  <cols>
    <col min="2" max="2" width="12.3984375" bestFit="1" customWidth="1"/>
    <col min="6" max="6" width="11.09765625" customWidth="1"/>
    <col min="7" max="7" width="9.796875" bestFit="1" customWidth="1"/>
  </cols>
  <sheetData>
    <row r="1" spans="2:9" ht="14.4" x14ac:dyDescent="0.3">
      <c r="B1" s="8" t="s">
        <v>3</v>
      </c>
      <c r="C1" s="8" t="s">
        <v>7</v>
      </c>
      <c r="D1" s="9" t="s">
        <v>15</v>
      </c>
      <c r="F1" s="33" t="s">
        <v>10</v>
      </c>
      <c r="G1" s="33"/>
      <c r="H1" s="2"/>
    </row>
    <row r="2" spans="2:9" ht="15" thickBot="1" x14ac:dyDescent="0.35">
      <c r="B2" s="1" t="s">
        <v>6</v>
      </c>
      <c r="C2" s="4">
        <f>COUNTIF(טבלה1[[סטטוס ]],B2)</f>
        <v>2</v>
      </c>
      <c r="D2" s="4">
        <v>1</v>
      </c>
      <c r="F2" s="1" t="s">
        <v>8</v>
      </c>
      <c r="G2" s="5">
        <f>C2/C5</f>
        <v>0.5</v>
      </c>
      <c r="H2" s="2"/>
    </row>
    <row r="3" spans="2:9" ht="17.399999999999999" customHeight="1" thickBot="1" x14ac:dyDescent="0.35">
      <c r="B3" s="1" t="s">
        <v>11</v>
      </c>
      <c r="C3" s="4">
        <f>COUNTIF(טבלה1[[סטטוס ]],B3)</f>
        <v>1</v>
      </c>
      <c r="D3" s="4">
        <v>2</v>
      </c>
      <c r="F3" s="1" t="s">
        <v>9</v>
      </c>
      <c r="G3" s="5">
        <f>100%-G2</f>
        <v>0.5</v>
      </c>
      <c r="H3" s="2"/>
    </row>
    <row r="4" spans="2:9" ht="15" thickBot="1" x14ac:dyDescent="0.35">
      <c r="B4" s="1" t="s">
        <v>1</v>
      </c>
      <c r="C4" s="4">
        <f>COUNTIF(טבלה1[[סטטוס ]],B4)</f>
        <v>1</v>
      </c>
      <c r="D4" s="4">
        <v>3</v>
      </c>
      <c r="G4" s="3"/>
      <c r="H4" s="3"/>
      <c r="I4" s="2"/>
    </row>
    <row r="5" spans="2:9" ht="14.4" x14ac:dyDescent="0.3">
      <c r="B5" s="6"/>
      <c r="C5" s="7">
        <f>SUM(C2:C4)</f>
        <v>4</v>
      </c>
      <c r="D5" s="7"/>
      <c r="G5" s="3"/>
      <c r="H5" s="3"/>
      <c r="I5" s="2"/>
    </row>
    <row r="6" spans="2:9" ht="14.4" x14ac:dyDescent="0.3">
      <c r="G6" s="2"/>
      <c r="H6" s="2"/>
      <c r="I6" s="2"/>
    </row>
    <row r="7" spans="2:9" ht="14.4" x14ac:dyDescent="0.3">
      <c r="G7" s="2"/>
      <c r="H7" s="2"/>
      <c r="I7" s="2"/>
    </row>
  </sheetData>
  <mergeCells count="1">
    <mergeCell ref="F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משימות</vt:lpstr>
      <vt:lpstr>עזר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rinat@3-t.co.il</dc:creator>
  <cp:lastModifiedBy>Rinat Dabush</cp:lastModifiedBy>
  <cp:lastPrinted>2024-10-29T10:22:26Z</cp:lastPrinted>
  <dcterms:created xsi:type="dcterms:W3CDTF">2022-12-27T16:04:37Z</dcterms:created>
  <dcterms:modified xsi:type="dcterms:W3CDTF">2024-11-09T17:36:29Z</dcterms:modified>
</cp:coreProperties>
</file>